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<sst xmlns="http://schemas.openxmlformats.org/spreadsheetml/2006/main" count="23">
  <si>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2019年婺源县社会保险基金预算收入执行情况表</t>
  </si>
  <si>
    <t>表13</t>
  </si>
  <si>
    <t>单位：万元</t>
  </si>
  <si>
    <t>收入项目</t>
  </si>
  <si>
    <t>执行数</t>
  </si>
  <si>
    <t>全县社会保险基金收入合计</t>
  </si>
  <si>
    <t xml:space="preserve">    其中：保险费收入</t>
  </si>
  <si>
    <t xml:space="preserve">          财政补贴收入</t>
  </si>
  <si>
    <t xml:space="preserve">          其他社会保险基金收入</t>
  </si>
  <si>
    <t>一、企业职工基本养老保险基金收入</t>
  </si>
  <si>
    <t xml:space="preserve">          其他基本养老保险基金收入</t>
  </si>
  <si>
    <t>二、失业保险基金收入</t>
  </si>
  <si>
    <t xml:space="preserve">          其他失业保险基金收入</t>
  </si>
  <si>
    <t>三、城镇职工基本医疗保险基金收入</t>
  </si>
  <si>
    <t xml:space="preserve">          其他基本医疗保险基金收入</t>
  </si>
  <si>
    <t>四、工伤保险基金收入</t>
  </si>
  <si>
    <t xml:space="preserve">          其他工伤保险基金收入</t>
  </si>
  <si>
    <t>五、生育保险基金收入</t>
  </si>
  <si>
    <t xml:space="preserve">          其他生育保险基金收入</t>
  </si>
  <si>
    <t>六、城镇居民基本医疗保险基金收入</t>
  </si>
  <si>
    <t xml:space="preserve">          其他基金收入</t>
  </si>
  <si>
    <t>七、城乡居民基本养老保险基金收入</t>
  </si>
  <si>
    <t>八、机关事业单位工作人员养老保险基金收入</t>
  </si>
</sst>
</file>

<file path=xl/styles.xml><?xml version="1.0" encoding="utf-8"?>
<styleSheet xmlns="http://schemas.openxmlformats.org/spreadsheetml/2006/main">
  <numFmts count="6"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 "/>
  </numFmts>
  <fonts count="25"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sz val="1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sz val="12"/>
      <name val="宋体"/>
      <family val="7"/>
      <charset val="134"/>
    </font>
    <font>
      <b/>
      <sz val="16"/>
      <name val="宋体"/>
      <family val="7"/>
      <charset val="134"/>
    </font>
    <font>
      <b/>
      <sz val="12"/>
      <name val="宋体"/>
      <family val="7"/>
      <charset val="134"/>
    </font>
    <font>
      <b/>
      <sz val="12"/>
      <color indexed="8"/>
      <name val="宋体"/>
      <family val="7"/>
      <charset val="134"/>
    </font>
    <font>
      <sz val="12"/>
      <color indexed="8"/>
      <name val="宋体"/>
      <family val="7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9">
    <xf numFmtId="0" fontId="0" fillId="0" borderId="0" xfId="0">
      <alignment vertical="center"/>
    </xf>
    <xf numFmtId="0" fontId="20" fillId="0" borderId="1" xfId="0" applyFont="1" applyBorder="1" applyAlignment="1">
      <alignment vertical="center"/>
    </xf>
    <xf numFmtId="0" fontId="20" fillId="0" borderId="1" xfId="50" applyFont="1" applyFill="1" applyBorder="1" applyAlignment="1"/>
    <xf numFmtId="0" fontId="20" fillId="0" borderId="1" xfId="50" applyFont="1" applyBorder="1" applyAlignment="1"/>
    <xf numFmtId="0" fontId="21" fillId="0" borderId="1" xfId="49" applyFont="1" applyBorder="1" applyAlignment="1">
      <alignment horizontal="center"/>
    </xf>
    <xf numFmtId="0" fontId="20" fillId="0" borderId="1" xfId="50" applyNumberFormat="1" applyFont="1" applyFill="1" applyBorder="1" applyAlignment="1" applyProtection="1"/>
    <xf numFmtId="0" fontId="20" fillId="0" borderId="1" xfId="50" applyFont="1" applyBorder="1" applyAlignment="1">
      <alignment horizontal="right"/>
    </xf>
    <xf numFmtId="0" fontId="22" fillId="0" borderId="2" xfId="49" applyFont="1" applyBorder="1" applyAlignment="1">
      <alignment horizontal="center" vertical="center"/>
    </xf>
    <xf numFmtId="0" fontId="22" fillId="0" borderId="2" xfId="50" applyNumberFormat="1" applyFont="1" applyFill="1" applyBorder="1" applyAlignment="1">
      <alignment horizontal="center" vertical="center"/>
    </xf>
    <xf numFmtId="0" fontId="22" fillId="0" borderId="2" xfId="50" applyFont="1" applyBorder="1" applyAlignment="1"/>
    <xf numFmtId="0" fontId="23" fillId="0" borderId="2" xfId="50" applyNumberFormat="1" applyFont="1" applyFill="1" applyBorder="1" applyAlignment="1" applyProtection="1">
      <alignment horizontal="left" vertical="center" wrapText="1"/>
    </xf>
    <xf numFmtId="177" fontId="22" fillId="0" borderId="2" xfId="50" applyNumberFormat="1" applyFont="1" applyFill="1" applyBorder="1" applyAlignment="1"/>
    <xf numFmtId="0" fontId="24" fillId="0" borderId="2" xfId="50" applyNumberFormat="1" applyFont="1" applyFill="1" applyBorder="1" applyAlignment="1" applyProtection="1">
      <alignment horizontal="left" vertical="center" wrapText="1"/>
    </xf>
    <xf numFmtId="176" fontId="20" fillId="0" borderId="2" xfId="50" applyNumberFormat="1" applyFont="1" applyFill="1" applyBorder="1" applyAlignment="1"/>
    <xf numFmtId="176" fontId="20" fillId="0" borderId="2" xfId="0" applyNumberFormat="1" applyFont="1" applyFill="1" applyBorder="1" applyAlignment="1">
      <alignment vertical="center"/>
    </xf>
    <xf numFmtId="176" fontId="20" fillId="0" borderId="2" xfId="50" applyNumberFormat="1" applyFont="1" applyFill="1" applyBorder="1" applyAlignment="1"/>
    <xf numFmtId="0" fontId="24" fillId="0" borderId="3" xfId="50" applyNumberFormat="1" applyFont="1" applyFill="1" applyBorder="1" applyAlignment="1" applyProtection="1">
      <alignment horizontal="left" vertical="center" wrapText="1"/>
    </xf>
    <xf numFmtId="0" fontId="24" fillId="0" borderId="4" xfId="50" applyNumberFormat="1" applyFont="1" applyFill="1" applyBorder="1" applyAlignment="1" applyProtection="1">
      <alignment horizontal="left" vertical="center" wrapText="1"/>
    </xf>
    <xf numFmtId="0" fontId="24" fillId="0" borderId="5" xfId="50" applyNumberFormat="1" applyFont="1" applyFill="1" applyBorder="1" applyAlignment="1" applyProtection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_2003年人大预算表（全省）" xfId="49"/>
    <cellStyle name="常规 2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40"/>
  <sheetViews>
    <sheetView tabSelected="1" workbookViewId="0">
      <selection activeCell="A1" sqref="1:1048576"/>
    </sheetView>
  </sheetViews>
  <sheetFormatPr defaultColWidth="9" defaultRowHeight="14.25"/>
  <cols>
    <col min="1" max="1" width="45.75" style="3" customWidth="1"/>
    <col min="2" max="2" width="18.625" style="3" customWidth="1"/>
    <col min="3" max="251" width="9" style="3" customWidth="1"/>
    <col min="252" max="16384" width="9" style="1"/>
  </cols>
  <sheetData>
    <row r="1" s="1" customFormat="1" ht="30" customHeight="1" spans="1:251">
      <c r="A1" s="4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</row>
    <row r="2" s="1" customFormat="1" ht="19.5" customHeight="1" spans="1:251">
      <c r="A2" s="5" t="s">
        <v>1</v>
      </c>
      <c r="B2" s="6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</row>
    <row r="3" s="1" customFormat="1" ht="33" customHeight="1" spans="1:251">
      <c r="A3" s="7" t="s">
        <v>3</v>
      </c>
      <c r="B3" s="8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</row>
    <row r="4" s="1" customFormat="1" ht="30" hidden="1" customHeight="1" spans="1:251">
      <c r="A4" s="7"/>
      <c r="B4" s="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</row>
    <row r="5" s="1" customFormat="1" ht="17.1" customHeight="1" spans="1:251">
      <c r="A5" s="10" t="s">
        <v>5</v>
      </c>
      <c r="B5" s="11">
        <f>B6+B7+B8</f>
        <v>123877.80175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</row>
    <row r="6" s="1" customFormat="1" ht="17.1" customHeight="1" spans="1:251">
      <c r="A6" s="10" t="s">
        <v>6</v>
      </c>
      <c r="B6" s="11">
        <f t="shared" ref="B6:B8" si="0">B10+B14+B18+B22+B26+B30+B34+B38</f>
        <v>65165.805115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  <row r="7" s="1" customFormat="1" ht="17.1" customHeight="1" spans="1:251">
      <c r="A7" s="10" t="s">
        <v>7</v>
      </c>
      <c r="B7" s="11">
        <f>B11+B15+B19+B23+B27+B31+B35+B39</f>
        <v>54200.388006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  <row r="8" s="1" customFormat="1" ht="17.1" customHeight="1" spans="1:251">
      <c r="A8" s="10" t="s">
        <v>8</v>
      </c>
      <c r="B8" s="11">
        <f>B12+B16+B20+B24+B28+B32+B36+B40</f>
        <v>4511.608629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</row>
    <row r="9" s="1" customFormat="1" ht="17.1" customHeight="1" spans="1:251">
      <c r="A9" s="12" t="s">
        <v>9</v>
      </c>
      <c r="B9" s="13">
        <f>SUM(B10:B12)</f>
        <v>54394.385842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</row>
    <row r="10" s="1" customFormat="1" ht="17.1" customHeight="1" spans="1:251">
      <c r="A10" s="12" t="s">
        <v>6</v>
      </c>
      <c r="B10" s="14">
        <f>271767458.42/10000</f>
        <v>27176.745842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</row>
    <row r="11" s="1" customFormat="1" ht="17.1" customHeight="1" spans="1:251">
      <c r="A11" s="12" t="s">
        <v>7</v>
      </c>
      <c r="B11" s="14">
        <f>242910000/10000</f>
        <v>24291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</row>
    <row r="12" s="1" customFormat="1" ht="17.1" customHeight="1" spans="1:251">
      <c r="A12" s="12" t="s">
        <v>10</v>
      </c>
      <c r="B12" s="15">
        <v>2926.64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</row>
    <row r="13" s="1" customFormat="1" ht="17.1" customHeight="1" spans="1:251">
      <c r="A13" s="12" t="s">
        <v>11</v>
      </c>
      <c r="B13" s="13">
        <f>SUM(B14:B16)</f>
        <v>540.255663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</row>
    <row r="14" s="1" customFormat="1" ht="17.1" customHeight="1" spans="1:251">
      <c r="A14" s="12" t="s">
        <v>6</v>
      </c>
      <c r="B14" s="14">
        <f>4457256.63/10000</f>
        <v>445.725663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</row>
    <row r="15" s="1" customFormat="1" ht="17.1" customHeight="1" spans="1:251">
      <c r="A15" s="12" t="s">
        <v>7</v>
      </c>
      <c r="B15" s="1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</row>
    <row r="16" s="1" customFormat="1" ht="17.1" customHeight="1" spans="1:251">
      <c r="A16" s="12" t="s">
        <v>12</v>
      </c>
      <c r="B16" s="15">
        <v>94.53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</row>
    <row r="17" s="1" customFormat="1" ht="17.1" customHeight="1" spans="1:251">
      <c r="A17" s="12" t="s">
        <v>13</v>
      </c>
      <c r="B17" s="13">
        <f>SUM(B18:B20)</f>
        <v>8440.639363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</row>
    <row r="18" s="1" customFormat="1" ht="17.1" customHeight="1" spans="1:251">
      <c r="A18" s="12" t="s">
        <v>6</v>
      </c>
      <c r="B18" s="14">
        <f>69670493.63/10000</f>
        <v>6967.049363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</row>
    <row r="19" s="1" customFormat="1" ht="17.1" customHeight="1" spans="1:251">
      <c r="A19" s="12" t="s">
        <v>7</v>
      </c>
      <c r="B19" s="14">
        <f>12185000/10000</f>
        <v>1218.5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</row>
    <row r="20" s="1" customFormat="1" ht="17.1" customHeight="1" spans="1:251">
      <c r="A20" s="12" t="s">
        <v>14</v>
      </c>
      <c r="B20" s="15">
        <v>255.09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</row>
    <row r="21" s="1" customFormat="1" ht="17.1" customHeight="1" spans="1:251">
      <c r="A21" s="12" t="s">
        <v>15</v>
      </c>
      <c r="B21" s="13">
        <f>SUM(B22:B24)</f>
        <v>474.819717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</row>
    <row r="22" s="1" customFormat="1" ht="17.1" customHeight="1" spans="1:251">
      <c r="A22" s="12" t="s">
        <v>6</v>
      </c>
      <c r="B22" s="14">
        <f>4636991.18/10000</f>
        <v>463.699118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</row>
    <row r="23" s="1" customFormat="1" ht="17.1" customHeight="1" spans="1:251">
      <c r="A23" s="12" t="s">
        <v>7</v>
      </c>
      <c r="B23" s="14">
        <f>46000/10000</f>
        <v>4.6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</row>
    <row r="24" s="1" customFormat="1" ht="17.1" customHeight="1" spans="1:251">
      <c r="A24" s="12" t="s">
        <v>16</v>
      </c>
      <c r="B24" s="14">
        <f>65205.99/10000</f>
        <v>6.520599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</row>
    <row r="25" s="1" customFormat="1" ht="17.1" customHeight="1" spans="1:251">
      <c r="A25" s="12" t="s">
        <v>17</v>
      </c>
      <c r="B25" s="13">
        <f>SUM(B26:B28)</f>
        <v>586.365203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</row>
    <row r="26" s="1" customFormat="1" ht="17.1" customHeight="1" spans="1:251">
      <c r="A26" s="12" t="s">
        <v>6</v>
      </c>
      <c r="B26" s="14">
        <f>3846771.73/10000</f>
        <v>384.677173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</row>
    <row r="27" s="1" customFormat="1" ht="17.1" customHeight="1" spans="1:251">
      <c r="A27" s="12" t="s">
        <v>7</v>
      </c>
      <c r="B27" s="14">
        <f>2000000/10000</f>
        <v>200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</row>
    <row r="28" s="1" customFormat="1" ht="17.1" customHeight="1" spans="1:251">
      <c r="A28" s="12" t="s">
        <v>18</v>
      </c>
      <c r="B28" s="14">
        <f>16880.3/10000</f>
        <v>1.68803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</row>
    <row r="29" s="2" customFormat="1" ht="17.1" customHeight="1" spans="1:2">
      <c r="A29" s="12" t="s">
        <v>19</v>
      </c>
      <c r="B29" s="13">
        <f>SUM(B30:B32)</f>
        <v>33047.0455</v>
      </c>
    </row>
    <row r="30" s="2" customFormat="1" ht="17.1" customHeight="1" spans="1:2">
      <c r="A30" s="12" t="s">
        <v>6</v>
      </c>
      <c r="B30" s="14">
        <f>136104555/10000</f>
        <v>13610.4555</v>
      </c>
    </row>
    <row r="31" s="2" customFormat="1" ht="17.1" customHeight="1" spans="1:2">
      <c r="A31" s="12" t="s">
        <v>7</v>
      </c>
      <c r="B31" s="14">
        <f>191358700/10000</f>
        <v>19135.87</v>
      </c>
    </row>
    <row r="32" s="2" customFormat="1" ht="17.1" customHeight="1" spans="1:2">
      <c r="A32" s="12" t="s">
        <v>20</v>
      </c>
      <c r="B32" s="15">
        <v>300.72</v>
      </c>
    </row>
    <row r="33" s="2" customFormat="1" ht="17.1" customHeight="1" spans="1:2">
      <c r="A33" s="12" t="s">
        <v>21</v>
      </c>
      <c r="B33" s="13">
        <f>SUM(B34:B36)</f>
        <v>10180.627246</v>
      </c>
    </row>
    <row r="34" s="2" customFormat="1" ht="17.1" customHeight="1" spans="1:2">
      <c r="A34" s="12" t="s">
        <v>6</v>
      </c>
      <c r="B34" s="14">
        <f>32705392.4/10000</f>
        <v>3270.53924</v>
      </c>
    </row>
    <row r="35" s="2" customFormat="1" ht="17.1" customHeight="1" spans="1:2">
      <c r="A35" s="12" t="s">
        <v>7</v>
      </c>
      <c r="B35" s="14">
        <f>60014180.06/10000</f>
        <v>6001.418006</v>
      </c>
    </row>
    <row r="36" s="1" customFormat="1" ht="17.1" customHeight="1" spans="1:251">
      <c r="A36" s="16" t="s">
        <v>20</v>
      </c>
      <c r="B36" s="15">
        <v>908.67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</row>
    <row r="37" s="1" customFormat="1" ht="17.1" customHeight="1" spans="1:251">
      <c r="A37" s="17" t="s">
        <v>22</v>
      </c>
      <c r="B37" s="13">
        <f>SUM(B38:B40)</f>
        <v>16213.663216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</row>
    <row r="38" s="1" customFormat="1" ht="17.1" customHeight="1" spans="1:251">
      <c r="A38" s="17" t="s">
        <v>6</v>
      </c>
      <c r="B38" s="14">
        <f>128469132.16/10000</f>
        <v>12846.913216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</row>
    <row r="39" s="1" customFormat="1" ht="17.1" customHeight="1" spans="1:251">
      <c r="A39" s="18" t="s">
        <v>7</v>
      </c>
      <c r="B39" s="14">
        <f>33490000/10000</f>
        <v>3349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</row>
    <row r="40" s="1" customFormat="1" ht="17.1" customHeight="1" spans="1:251">
      <c r="A40" s="17" t="s">
        <v>20</v>
      </c>
      <c r="B40" s="15">
        <v>17.75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</row>
  </sheetData>
  <mergeCells count="2">
    <mergeCell ref="A1:B1"/>
    <mergeCell ref="A3:A4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</cp:lastModifiedBy>
  <dcterms:created xsi:type="dcterms:W3CDTF">2020-11-06T15:54:06Z</dcterms:created>
  <dcterms:modified xsi:type="dcterms:W3CDTF">2020-11-06T15:54:22Z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